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aig/Google Drive/ Personal Documents/ Business Stuff/ Blogs/ Brewginner/ Hop Pairing/"/>
    </mc:Choice>
  </mc:AlternateContent>
  <xr:revisionPtr revIDLastSave="0" documentId="13_ncr:1_{D95991F7-6960-4244-929F-69C36228E319}" xr6:coauthVersionLast="36" xr6:coauthVersionMax="36" xr10:uidLastSave="{00000000-0000-0000-0000-000000000000}"/>
  <bookViews>
    <workbookView xWindow="380" yWindow="460" windowWidth="28040" windowHeight="16120" xr2:uid="{1299AB95-8BF5-F048-B9B1-77E804AF44E8}"/>
  </bookViews>
  <sheets>
    <sheet name="Hop Pairing Form" sheetId="4" r:id="rId1"/>
    <sheet name="Hop List" sheetId="2" state="hidden" r:id="rId2"/>
    <sheet name="Hop Pairing" sheetId="3" state="hidden" r:id="rId3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E7" i="4"/>
  <c r="B19" i="4" a="1"/>
  <c r="B19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 a="1"/>
  <c r="B12" i="4" s="1"/>
  <c r="D7" i="4"/>
  <c r="C7" i="4"/>
  <c r="B7" i="4"/>
  <c r="D13" i="4" l="1"/>
  <c r="C13" i="4"/>
  <c r="D14" i="4"/>
  <c r="C14" i="4"/>
  <c r="D15" i="4"/>
  <c r="C15" i="4"/>
  <c r="D16" i="4"/>
  <c r="C16" i="4"/>
  <c r="D17" i="4"/>
  <c r="C17" i="4"/>
  <c r="D18" i="4"/>
  <c r="C18" i="4"/>
  <c r="D19" i="4"/>
  <c r="C19" i="4"/>
  <c r="D12" i="4"/>
  <c r="C12" i="4"/>
  <c r="D20" i="4" a="1"/>
  <c r="D20" i="4" s="1"/>
</calcChain>
</file>

<file path=xl/sharedStrings.xml><?xml version="1.0" encoding="utf-8"?>
<sst xmlns="http://schemas.openxmlformats.org/spreadsheetml/2006/main" count="236" uniqueCount="58">
  <si>
    <t>Hop</t>
  </si>
  <si>
    <t>Character</t>
  </si>
  <si>
    <t>Type</t>
  </si>
  <si>
    <t>Cascade</t>
  </si>
  <si>
    <t>El Dorado</t>
  </si>
  <si>
    <t>Centennial</t>
  </si>
  <si>
    <t>Amarillo</t>
  </si>
  <si>
    <t>Aroma</t>
  </si>
  <si>
    <t>Selection:</t>
  </si>
  <si>
    <t>Pair With</t>
  </si>
  <si>
    <t>Key Match</t>
  </si>
  <si>
    <t>Cascasde</t>
  </si>
  <si>
    <t>Pair</t>
  </si>
  <si>
    <t>Citra</t>
  </si>
  <si>
    <t>Simcoe</t>
  </si>
  <si>
    <t>Chinook</t>
  </si>
  <si>
    <t>Columbus</t>
  </si>
  <si>
    <t>Mosaic</t>
  </si>
  <si>
    <t>Azacca</t>
  </si>
  <si>
    <t>Nelson Sauvin</t>
  </si>
  <si>
    <t>Lemon Drop</t>
  </si>
  <si>
    <t>Galaxy</t>
  </si>
  <si>
    <t>Substitute</t>
  </si>
  <si>
    <t>Alpha</t>
  </si>
  <si>
    <t>8% - 11%</t>
  </si>
  <si>
    <t>Cascade, Centennial</t>
  </si>
  <si>
    <t>Dual Use</t>
  </si>
  <si>
    <t>14% - 16%</t>
  </si>
  <si>
    <t>Fresh citrus, tangerine, mango, grapefruit, piney, spicy, pineapple</t>
  </si>
  <si>
    <t>4% - 9%</t>
  </si>
  <si>
    <t>Elements of citrus and notes of grapefruit</t>
  </si>
  <si>
    <t>Floral, grapefruit, citrus, peach</t>
  </si>
  <si>
    <t>Earthy, floral, with elements of citrus</t>
  </si>
  <si>
    <t>Amarillo, Centennial</t>
  </si>
  <si>
    <t>9% - 12%</t>
  </si>
  <si>
    <t xml:space="preserve">Cascade </t>
  </si>
  <si>
    <t>Spicy, piney flavor with some grapefruit</t>
  </si>
  <si>
    <t>Columbus, Northern Brewer</t>
  </si>
  <si>
    <t>12% - 14%</t>
  </si>
  <si>
    <t>Citrus, grapefruit, lime, tropical fruits, harsh bitterness</t>
  </si>
  <si>
    <t>10% - 13%</t>
  </si>
  <si>
    <t>Galaxy, Centennial</t>
  </si>
  <si>
    <t>Dank, earthy, resin</t>
  </si>
  <si>
    <t>Tropical passionfruit, citrus hints of peach, mango. Similar to Citra but more fruity, less dank</t>
  </si>
  <si>
    <t>Flavors of tropical fruit, pineapple, mango. Aromas of pear, watermelon, stone fruit and candy</t>
  </si>
  <si>
    <t>Citra, Amarillo, Centennial</t>
  </si>
  <si>
    <t>13% - 15%</t>
  </si>
  <si>
    <t>5% - 7%</t>
  </si>
  <si>
    <t>Lemony, floral, earthy, herbal, grassy, citrus, pepper, and pine notes</t>
  </si>
  <si>
    <t>11% - 14%</t>
  </si>
  <si>
    <t>Mango, stone fruit, berry medley, melon with floral and earthy notes</t>
  </si>
  <si>
    <t>12% - 13%</t>
  </si>
  <si>
    <t>White wine, grapefruit, tangy berries. Dank and intensely fruity.</t>
  </si>
  <si>
    <t>Bright citrus flavors with earthy undertones, aromas of grapefruit, pine and herbs</t>
  </si>
  <si>
    <t>N/A</t>
  </si>
  <si>
    <t>Alpha Acid</t>
  </si>
  <si>
    <t xml:space="preserve">     (Select The Hop You Want To Pair)</t>
  </si>
  <si>
    <t>Version 1.0 - Copyright BrewGinner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</si>
</sst>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A0101"/>
      <name val="Helvetica Neue"/>
      <family val="2"/>
    </font>
    <font>
      <sz val="12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color rgb="FF0A0101"/>
      <name val="Arial"/>
      <family val="2"/>
    </font>
    <font>
      <sz val="16"/>
      <color rgb="FF0A010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auto="1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auto="1"/>
      </left>
      <right/>
      <top style="thick">
        <color theme="0" tint="-4.9989318521683403E-2"/>
      </top>
      <bottom style="thick">
        <color auto="1"/>
      </bottom>
      <diagonal/>
    </border>
    <border>
      <left/>
      <right/>
      <top style="thick">
        <color theme="0" tint="-4.9989318521683403E-2"/>
      </top>
      <bottom style="thick">
        <color auto="1"/>
      </bottom>
      <diagonal/>
    </border>
    <border>
      <left/>
      <right style="thick">
        <color auto="1"/>
      </right>
      <top style="thick">
        <color theme="0" tint="-4.9989318521683403E-2"/>
      </top>
      <bottom style="thick">
        <color auto="1"/>
      </bottom>
      <diagonal/>
    </border>
    <border>
      <left style="thick">
        <color auto="1"/>
      </left>
      <right style="thick">
        <color theme="6" tint="0.79998168889431442"/>
      </right>
      <top style="thick">
        <color auto="1"/>
      </top>
      <bottom style="thick">
        <color theme="6" tint="0.79998168889431442"/>
      </bottom>
      <diagonal/>
    </border>
    <border>
      <left style="thick">
        <color theme="6" tint="0.79998168889431442"/>
      </left>
      <right style="thick">
        <color theme="6" tint="0.79998168889431442"/>
      </right>
      <top style="thick">
        <color auto="1"/>
      </top>
      <bottom style="thick">
        <color theme="6" tint="0.79998168889431442"/>
      </bottom>
      <diagonal/>
    </border>
    <border>
      <left style="thick">
        <color theme="6" tint="0.79998168889431442"/>
      </left>
      <right style="thick">
        <color auto="1"/>
      </right>
      <top style="thick">
        <color auto="1"/>
      </top>
      <bottom style="thick">
        <color theme="6" tint="0.79998168889431442"/>
      </bottom>
      <diagonal/>
    </border>
    <border>
      <left style="thick">
        <color auto="1"/>
      </left>
      <right style="thick">
        <color theme="6" tint="0.79998168889431442"/>
      </right>
      <top style="thick">
        <color theme="6" tint="0.79998168889431442"/>
      </top>
      <bottom style="thick">
        <color theme="6" tint="0.79998168889431442"/>
      </bottom>
      <diagonal/>
    </border>
    <border>
      <left style="thick">
        <color theme="6" tint="0.79998168889431442"/>
      </left>
      <right style="thick">
        <color theme="6" tint="0.79998168889431442"/>
      </right>
      <top style="thick">
        <color theme="6" tint="0.79998168889431442"/>
      </top>
      <bottom style="thick">
        <color theme="6" tint="0.79998168889431442"/>
      </bottom>
      <diagonal/>
    </border>
    <border>
      <left style="thick">
        <color theme="6" tint="0.79998168889431442"/>
      </left>
      <right style="thick">
        <color auto="1"/>
      </right>
      <top style="thick">
        <color theme="6" tint="0.79998168889431442"/>
      </top>
      <bottom style="thick">
        <color theme="6" tint="0.79998168889431442"/>
      </bottom>
      <diagonal/>
    </border>
    <border>
      <left style="thick">
        <color auto="1"/>
      </left>
      <right/>
      <top style="medium">
        <color auto="1"/>
      </top>
      <bottom style="thick">
        <color theme="0" tint="-4.9989318521683403E-2"/>
      </bottom>
      <diagonal/>
    </border>
    <border>
      <left style="thick">
        <color theme="6" tint="0.79998168889431442"/>
      </left>
      <right style="thick">
        <color theme="6" tint="0.79998168889431442"/>
      </right>
      <top style="medium">
        <color auto="1"/>
      </top>
      <bottom style="thick">
        <color theme="0" tint="-4.9989318521683403E-2"/>
      </bottom>
      <diagonal/>
    </border>
    <border>
      <left style="thick">
        <color theme="6" tint="0.79998168889431442"/>
      </left>
      <right style="thick">
        <color theme="6" tint="0.7999816888943144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6" tint="0.79998168889431442"/>
      </left>
      <right style="thick">
        <color theme="6" tint="0.79998168889431442"/>
      </right>
      <top style="thick">
        <color theme="0" tint="-4.9989318521683403E-2"/>
      </top>
      <bottom style="thick">
        <color auto="1"/>
      </bottom>
      <diagonal/>
    </border>
    <border>
      <left/>
      <right/>
      <top style="medium">
        <color auto="1"/>
      </top>
      <bottom style="thick">
        <color theme="0" tint="-4.9989318521683403E-2"/>
      </bottom>
      <diagonal/>
    </border>
    <border>
      <left/>
      <right style="thick">
        <color auto="1"/>
      </right>
      <top style="medium">
        <color auto="1"/>
      </top>
      <bottom style="thick">
        <color theme="0" tint="-4.9989318521683403E-2"/>
      </bottom>
      <diagonal/>
    </border>
    <border>
      <left style="thin">
        <color theme="6" tint="0.79998168889431442"/>
      </left>
      <right style="thin">
        <color theme="6" tint="0.79998168889431442"/>
      </right>
      <top style="thick">
        <color theme="6" tint="0.79998168889431442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4" fillId="2" borderId="12" xfId="0" applyFont="1" applyFill="1" applyBorder="1"/>
    <xf numFmtId="0" fontId="3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2" xfId="0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6" fillId="2" borderId="15" xfId="0" applyFont="1" applyFill="1" applyBorder="1"/>
    <xf numFmtId="0" fontId="6" fillId="2" borderId="3" xfId="0" applyFont="1" applyFill="1" applyBorder="1"/>
    <xf numFmtId="0" fontId="6" fillId="2" borderId="6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20" xfId="0" applyFont="1" applyFill="1" applyBorder="1"/>
    <xf numFmtId="0" fontId="5" fillId="2" borderId="5" xfId="0" applyFont="1" applyFill="1" applyBorder="1"/>
    <xf numFmtId="0" fontId="5" fillId="2" borderId="8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9" fillId="2" borderId="2" xfId="0" applyFont="1" applyFill="1" applyBorder="1"/>
    <xf numFmtId="0" fontId="9" fillId="2" borderId="21" xfId="0" applyFont="1" applyFill="1" applyBorder="1"/>
    <xf numFmtId="0" fontId="8" fillId="2" borderId="1" xfId="0" applyFont="1" applyFill="1" applyBorder="1"/>
    <xf numFmtId="0" fontId="8" fillId="2" borderId="0" xfId="0" applyFont="1" applyFill="1" applyBorder="1"/>
    <xf numFmtId="0" fontId="8" fillId="2" borderId="21" xfId="0" applyFont="1" applyFill="1" applyBorder="1"/>
    <xf numFmtId="0" fontId="9" fillId="3" borderId="13" xfId="0" applyFont="1" applyFill="1" applyBorder="1" applyProtection="1">
      <protection locked="0"/>
    </xf>
    <xf numFmtId="0" fontId="10" fillId="0" borderId="2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D5E4B-B445-714B-B1D9-5CB17DE3E6E6}">
  <dimension ref="B1:J20"/>
  <sheetViews>
    <sheetView tabSelected="1" workbookViewId="0">
      <selection activeCell="C3" sqref="C3"/>
    </sheetView>
  </sheetViews>
  <sheetFormatPr baseColWidth="10" defaultRowHeight="16" x14ac:dyDescent="0.2"/>
  <cols>
    <col min="1" max="1" width="4.5" customWidth="1"/>
    <col min="2" max="2" width="18.83203125" customWidth="1"/>
    <col min="3" max="3" width="19.33203125" customWidth="1"/>
    <col min="4" max="4" width="50.83203125" customWidth="1"/>
    <col min="5" max="5" width="16.33203125" customWidth="1"/>
    <col min="6" max="6" width="15.83203125" customWidth="1"/>
    <col min="7" max="7" width="21.33203125" customWidth="1"/>
    <col min="8" max="8" width="15.83203125" customWidth="1"/>
    <col min="10" max="10" width="21.33203125" customWidth="1"/>
    <col min="11" max="11" width="15.6640625" customWidth="1"/>
    <col min="13" max="13" width="21.1640625" customWidth="1"/>
    <col min="14" max="14" width="15.83203125" customWidth="1"/>
    <col min="16" max="16" width="21.1640625" customWidth="1"/>
  </cols>
  <sheetData>
    <row r="1" spans="2:10" ht="17" thickBot="1" x14ac:dyDescent="0.25"/>
    <row r="2" spans="2:10" ht="18" thickTop="1" thickBot="1" x14ac:dyDescent="0.25">
      <c r="B2" s="4"/>
      <c r="C2" s="5"/>
      <c r="D2" s="5"/>
      <c r="E2" s="5"/>
      <c r="F2" s="6"/>
    </row>
    <row r="3" spans="2:10" ht="22" thickTop="1" thickBot="1" x14ac:dyDescent="0.25">
      <c r="B3" s="7" t="s">
        <v>8</v>
      </c>
      <c r="C3" s="38" t="s">
        <v>18</v>
      </c>
      <c r="D3" s="8" t="s">
        <v>56</v>
      </c>
      <c r="E3" s="9"/>
      <c r="F3" s="10"/>
    </row>
    <row r="4" spans="2:10" ht="18" thickTop="1" thickBot="1" x14ac:dyDescent="0.25">
      <c r="B4" s="11"/>
      <c r="C4" s="9"/>
      <c r="D4" s="9"/>
      <c r="E4" s="9"/>
      <c r="F4" s="10"/>
    </row>
    <row r="5" spans="2:10" ht="18" thickTop="1" thickBot="1" x14ac:dyDescent="0.25">
      <c r="B5" s="11"/>
      <c r="C5" s="9"/>
      <c r="D5" s="9"/>
      <c r="E5" s="9"/>
      <c r="F5" s="10"/>
    </row>
    <row r="6" spans="2:10" ht="20" thickTop="1" thickBot="1" x14ac:dyDescent="0.25">
      <c r="B6" s="12" t="s">
        <v>0</v>
      </c>
      <c r="C6" s="13" t="s">
        <v>2</v>
      </c>
      <c r="D6" s="13" t="s">
        <v>1</v>
      </c>
      <c r="E6" s="13" t="s">
        <v>55</v>
      </c>
      <c r="F6" s="14" t="s">
        <v>22</v>
      </c>
    </row>
    <row r="7" spans="2:10" ht="36" thickTop="1" thickBot="1" x14ac:dyDescent="0.25">
      <c r="B7" s="15" t="str">
        <f>C3</f>
        <v>Azacca</v>
      </c>
      <c r="C7" s="16" t="str">
        <f>VLOOKUP($C3,'Hop List'!A2:E14,2,TRUE)</f>
        <v>Dual Use</v>
      </c>
      <c r="D7" s="17" t="str">
        <f>VLOOKUP($C3,'Hop List'!A2:E14,3,TRUE)</f>
        <v>Fresh citrus, tangerine, mango, grapefruit, piney, spicy, pineapple</v>
      </c>
      <c r="E7" s="17" t="str">
        <f>VLOOKUP($C3,'Hop List'!A2:E14,5,TRUE)</f>
        <v>14% - 16%</v>
      </c>
      <c r="F7" s="18" t="str">
        <f>VLOOKUP($C3,'Hop List'!A2:E14,4,TRUE)</f>
        <v>N/A</v>
      </c>
    </row>
    <row r="8" spans="2:10" ht="18" thickTop="1" thickBot="1" x14ac:dyDescent="0.25">
      <c r="B8" s="11"/>
      <c r="C8" s="9"/>
      <c r="D8" s="9"/>
      <c r="E8" s="9"/>
      <c r="F8" s="10"/>
    </row>
    <row r="9" spans="2:10" ht="18" thickTop="1" thickBot="1" x14ac:dyDescent="0.25">
      <c r="B9" s="11"/>
      <c r="C9" s="9"/>
      <c r="D9" s="9"/>
      <c r="E9" s="9"/>
      <c r="F9" s="10"/>
    </row>
    <row r="10" spans="2:10" ht="18" thickTop="1" thickBot="1" x14ac:dyDescent="0.25">
      <c r="B10" s="11"/>
      <c r="C10" s="9"/>
      <c r="D10" s="9"/>
      <c r="E10" s="9"/>
      <c r="F10" s="10"/>
    </row>
    <row r="11" spans="2:10" ht="20" thickTop="1" thickBot="1" x14ac:dyDescent="0.25">
      <c r="B11" s="35" t="s">
        <v>9</v>
      </c>
      <c r="C11" s="37" t="s">
        <v>2</v>
      </c>
      <c r="D11" s="36" t="s">
        <v>1</v>
      </c>
      <c r="E11" s="34"/>
      <c r="F11" s="33"/>
    </row>
    <row r="12" spans="2:10" ht="34" customHeight="1" thickBot="1" x14ac:dyDescent="0.25">
      <c r="B12" s="19" t="str">
        <f t="array" ref="B12">IFERROR(INDEX('Hop Pairing'!$B$2:$B$77, SMALL(IF($C$3='Hop Pairing'!$A$2:$A$77, ROW('Hop Pairing'!$A$2:$A$77)-ROW('Hop Pairing'!$A$2)+1), ROW('Hop Pairing'!1:1))),"")</f>
        <v>Citra</v>
      </c>
      <c r="C12" s="22" t="str">
        <f>IFERROR(VLOOKUP($B12,'Hop List'!$A$2:$E$14,2,TRUE),"")</f>
        <v>Dual Use</v>
      </c>
      <c r="D12" s="25" t="str">
        <f>IFERROR(VLOOKUP($B12,'Hop List'!$A$2:$E$14,3,TRUE),"")</f>
        <v>Citrus, grapefruit, lime, tropical fruits, harsh bitterness</v>
      </c>
      <c r="E12" s="31"/>
      <c r="F12" s="28"/>
      <c r="G12" s="2"/>
      <c r="J12" s="1"/>
    </row>
    <row r="13" spans="2:10" ht="34" customHeight="1" thickTop="1" thickBot="1" x14ac:dyDescent="0.25">
      <c r="B13" s="20" t="str">
        <f t="array" ref="B13">IFERROR(INDEX('Hop Pairing'!$B$2:$B$77, SMALL(IF($C$3='Hop Pairing'!$A$2:$A$77, ROW('Hop Pairing'!$A$2:$A$77)-ROW('Hop Pairing'!$A$2)+1), ROW('Hop Pairing'!2:2))),"")</f>
        <v>El Dorado</v>
      </c>
      <c r="C13" s="23" t="str">
        <f>IFERROR(VLOOKUP($B13,'Hop List'!$A$2:$E$14,2,TRUE),"")</f>
        <v>Aroma</v>
      </c>
      <c r="D13" s="26" t="str">
        <f>IFERROR(VLOOKUP($B13,'Hop List'!$A$2:$E$14,3,TRUE),"")</f>
        <v>Flavors of tropical fruit, pineapple, mango. Aromas of pear, watermelon, stone fruit and candy</v>
      </c>
      <c r="E13" s="32"/>
      <c r="F13" s="29"/>
      <c r="G13" s="2"/>
    </row>
    <row r="14" spans="2:10" ht="34" customHeight="1" thickTop="1" thickBot="1" x14ac:dyDescent="0.25">
      <c r="B14" s="20" t="str">
        <f t="array" ref="B14">IFERROR(INDEX('Hop Pairing'!$B$2:$B$77, SMALL(IF($C$3='Hop Pairing'!$A$2:$A$77, ROW('Hop Pairing'!$A$2:$A$77)-ROW('Hop Pairing'!$A$2)+1), ROW('Hop Pairing'!3:3))),"")</f>
        <v>Mosaic</v>
      </c>
      <c r="C14" s="23" t="str">
        <f>IFERROR(VLOOKUP($B14,'Hop List'!$A$2:$E$14,2,TRUE),"")</f>
        <v>Dual Use</v>
      </c>
      <c r="D14" s="26" t="str">
        <f>IFERROR(VLOOKUP($B14,'Hop List'!$A$2:$E$14,3,TRUE),"")</f>
        <v>Mango, stone fruit, berry medley, melon with floral and earthy notes</v>
      </c>
      <c r="E14" s="32"/>
      <c r="F14" s="29"/>
      <c r="G14" s="2"/>
    </row>
    <row r="15" spans="2:10" ht="34" customHeight="1" thickTop="1" thickBot="1" x14ac:dyDescent="0.25">
      <c r="B15" s="20" t="str">
        <f t="array" ref="B15">IFERROR(INDEX('Hop Pairing'!$B$2:$B$77, SMALL(IF($C$3='Hop Pairing'!$A$2:$A$77, ROW('Hop Pairing'!$A$2:$A$77)-ROW('Hop Pairing'!$A$2)+1), ROW('Hop Pairing'!4:4))),"")</f>
        <v>Simcoe</v>
      </c>
      <c r="C15" s="23" t="str">
        <f>IFERROR(VLOOKUP($B15,'Hop List'!$A$2:$E$14,2,TRUE),"")</f>
        <v>Dual Use</v>
      </c>
      <c r="D15" s="26" t="str">
        <f>IFERROR(VLOOKUP($B15,'Hop List'!$A$2:$E$14,3,TRUE),"")</f>
        <v>Bright citrus flavors with earthy undertones, aromas of grapefruit, pine and herbs</v>
      </c>
      <c r="E15" s="32"/>
      <c r="F15" s="29"/>
      <c r="G15" s="2"/>
    </row>
    <row r="16" spans="2:10" ht="34" customHeight="1" thickTop="1" thickBot="1" x14ac:dyDescent="0.25">
      <c r="B16" s="20" t="str">
        <f t="array" ref="B16">IFERROR(INDEX('Hop Pairing'!$B$2:$B$77, SMALL(IF($C$3='Hop Pairing'!$A$2:$A$77, ROW('Hop Pairing'!$A$2:$A$77)-ROW('Hop Pairing'!$A$2)+1), ROW('Hop Pairing'!5:5))),"")</f>
        <v/>
      </c>
      <c r="C16" s="23" t="str">
        <f>IFERROR(VLOOKUP($B16,'Hop List'!$A$2:$E$14,2,TRUE),"")</f>
        <v/>
      </c>
      <c r="D16" s="26" t="str">
        <f>IFERROR(VLOOKUP($B16,'Hop List'!$A$2:$E$14,3,TRUE),"")</f>
        <v/>
      </c>
      <c r="E16" s="23"/>
      <c r="F16" s="29"/>
      <c r="G16" s="2"/>
    </row>
    <row r="17" spans="2:7" ht="36" thickTop="1" thickBot="1" x14ac:dyDescent="0.25">
      <c r="B17" s="20" t="str">
        <f t="array" ref="B17">IFERROR(INDEX('Hop Pairing'!$B$2:$B$77, SMALL(IF($C$3='Hop Pairing'!$A$2:$A$77, ROW('Hop Pairing'!$A$2:$A$77)-ROW('Hop Pairing'!$A$2)+1), ROW('Hop Pairing'!6:6))),"")</f>
        <v/>
      </c>
      <c r="C17" s="23" t="str">
        <f>IFERROR(VLOOKUP($B17,'Hop List'!$A$2:$E$14,2,TRUE),"")</f>
        <v/>
      </c>
      <c r="D17" s="26" t="str">
        <f>IFERROR(VLOOKUP($B17,'Hop List'!$A$2:$E$14,3,TRUE),"")</f>
        <v/>
      </c>
      <c r="E17" s="23"/>
      <c r="F17" s="29"/>
      <c r="G17" s="2"/>
    </row>
    <row r="18" spans="2:7" ht="36" thickTop="1" thickBot="1" x14ac:dyDescent="0.25">
      <c r="B18" s="20" t="str">
        <f t="array" ref="B18">IFERROR(INDEX('Hop Pairing'!$B$2:$B$77, SMALL(IF($C$3='Hop Pairing'!$A$2:$A$77, ROW('Hop Pairing'!$A$2:$A$77)-ROW('Hop Pairing'!$A$2)+1), ROW('Hop Pairing'!7:7))),"")</f>
        <v/>
      </c>
      <c r="C18" s="23" t="str">
        <f>IFERROR(VLOOKUP($B18,'Hop List'!$A$2:$E$14,2,TRUE),"")</f>
        <v/>
      </c>
      <c r="D18" s="26" t="str">
        <f>IFERROR(VLOOKUP($B18,'Hop List'!$A$2:$E$14,3,TRUE),"")</f>
        <v/>
      </c>
      <c r="E18" s="23"/>
      <c r="F18" s="29"/>
      <c r="G18" s="2"/>
    </row>
    <row r="19" spans="2:7" ht="34" customHeight="1" thickTop="1" thickBot="1" x14ac:dyDescent="0.25">
      <c r="B19" s="21" t="str">
        <f t="array" ref="B19">IFERROR(INDEX('Hop Pairing'!$B$2:$B$77, SMALL(IF($C$3='Hop Pairing'!$A$2:$A$77, ROW('Hop Pairing'!$A$2:$A$77)-ROW('Hop Pairing'!$A$2)+1), ROW('Hop Pairing'!8:8))),"")</f>
        <v/>
      </c>
      <c r="C19" s="24" t="str">
        <f>IFERROR(VLOOKUP($B19,'Hop List'!$A$2:$E$14,2,TRUE),"")</f>
        <v/>
      </c>
      <c r="D19" s="27" t="str">
        <f>IFERROR(VLOOKUP($B19,'Hop List'!$A$2:$E$14,3,TRUE),"")</f>
        <v/>
      </c>
      <c r="E19" s="24"/>
      <c r="F19" s="30"/>
      <c r="G19" s="2"/>
    </row>
    <row r="20" spans="2:7" ht="21" thickTop="1" x14ac:dyDescent="0.2">
      <c r="B20" s="39" t="s">
        <v>57</v>
      </c>
      <c r="C20" s="39"/>
      <c r="D20" t="str">
        <f t="array" ref="D20">IFERROR(VLOOKUP($B20,'Hop List'!#REF!,3,TRUE),"")</f>
        <v/>
      </c>
      <c r="G20" s="2"/>
    </row>
  </sheetData>
  <sheetProtection sheet="1" objects="1" scenarios="1" selectLockedCells="1"/>
  <mergeCells count="1">
    <mergeCell ref="B20:C2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D31AC4-235A-954B-8949-7DE15E5F9423}">
          <x14:formula1>
            <xm:f>'Hop List'!$A$2:$A$14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4A232-7FCD-0844-8220-F907A3089B9B}">
  <dimension ref="A1:E14"/>
  <sheetViews>
    <sheetView workbookViewId="0">
      <selection activeCell="A13" sqref="A13"/>
    </sheetView>
  </sheetViews>
  <sheetFormatPr baseColWidth="10" defaultRowHeight="16" x14ac:dyDescent="0.2"/>
  <cols>
    <col min="1" max="2" width="19.83203125" customWidth="1"/>
    <col min="3" max="3" width="79.83203125" customWidth="1"/>
    <col min="4" max="4" width="25" customWidth="1"/>
  </cols>
  <sheetData>
    <row r="1" spans="1:5" x14ac:dyDescent="0.2">
      <c r="A1" s="1" t="s">
        <v>0</v>
      </c>
      <c r="B1" s="1" t="s">
        <v>2</v>
      </c>
      <c r="C1" s="1" t="s">
        <v>1</v>
      </c>
      <c r="D1" s="1" t="s">
        <v>22</v>
      </c>
      <c r="E1" s="1" t="s">
        <v>23</v>
      </c>
    </row>
    <row r="2" spans="1:5" x14ac:dyDescent="0.2">
      <c r="A2" t="s">
        <v>6</v>
      </c>
      <c r="B2" t="s">
        <v>7</v>
      </c>
      <c r="C2" t="s">
        <v>31</v>
      </c>
      <c r="D2" t="s">
        <v>25</v>
      </c>
      <c r="E2" t="s">
        <v>24</v>
      </c>
    </row>
    <row r="3" spans="1:5" x14ac:dyDescent="0.2">
      <c r="A3" t="s">
        <v>18</v>
      </c>
      <c r="B3" t="s">
        <v>26</v>
      </c>
      <c r="C3" t="s">
        <v>28</v>
      </c>
      <c r="D3" t="s">
        <v>54</v>
      </c>
      <c r="E3" t="s">
        <v>27</v>
      </c>
    </row>
    <row r="4" spans="1:5" x14ac:dyDescent="0.2">
      <c r="A4" t="s">
        <v>3</v>
      </c>
      <c r="B4" t="s">
        <v>26</v>
      </c>
      <c r="C4" t="s">
        <v>30</v>
      </c>
      <c r="D4" t="s">
        <v>33</v>
      </c>
      <c r="E4" t="s">
        <v>29</v>
      </c>
    </row>
    <row r="5" spans="1:5" x14ac:dyDescent="0.2">
      <c r="A5" t="s">
        <v>5</v>
      </c>
      <c r="B5" t="s">
        <v>26</v>
      </c>
      <c r="C5" t="s">
        <v>32</v>
      </c>
      <c r="D5" t="s">
        <v>35</v>
      </c>
      <c r="E5" t="s">
        <v>34</v>
      </c>
    </row>
    <row r="6" spans="1:5" x14ac:dyDescent="0.2">
      <c r="A6" t="s">
        <v>15</v>
      </c>
      <c r="B6" t="s">
        <v>26</v>
      </c>
      <c r="C6" t="s">
        <v>36</v>
      </c>
      <c r="D6" t="s">
        <v>37</v>
      </c>
      <c r="E6" t="s">
        <v>38</v>
      </c>
    </row>
    <row r="7" spans="1:5" x14ac:dyDescent="0.2">
      <c r="A7" t="s">
        <v>13</v>
      </c>
      <c r="B7" t="s">
        <v>26</v>
      </c>
      <c r="C7" t="s">
        <v>39</v>
      </c>
      <c r="D7" t="s">
        <v>41</v>
      </c>
      <c r="E7" t="s">
        <v>40</v>
      </c>
    </row>
    <row r="8" spans="1:5" x14ac:dyDescent="0.2">
      <c r="A8" t="s">
        <v>16</v>
      </c>
      <c r="B8" t="s">
        <v>26</v>
      </c>
      <c r="C8" t="s">
        <v>42</v>
      </c>
      <c r="D8" t="s">
        <v>15</v>
      </c>
      <c r="E8" t="s">
        <v>27</v>
      </c>
    </row>
    <row r="9" spans="1:5" x14ac:dyDescent="0.2">
      <c r="A9" t="s">
        <v>4</v>
      </c>
      <c r="B9" t="s">
        <v>7</v>
      </c>
      <c r="C9" t="s">
        <v>44</v>
      </c>
      <c r="D9" t="s">
        <v>54</v>
      </c>
      <c r="E9" t="s">
        <v>27</v>
      </c>
    </row>
    <row r="10" spans="1:5" x14ac:dyDescent="0.2">
      <c r="A10" t="s">
        <v>21</v>
      </c>
      <c r="B10" t="s">
        <v>26</v>
      </c>
      <c r="C10" t="s">
        <v>43</v>
      </c>
      <c r="D10" t="s">
        <v>45</v>
      </c>
      <c r="E10" t="s">
        <v>46</v>
      </c>
    </row>
    <row r="11" spans="1:5" x14ac:dyDescent="0.2">
      <c r="A11" t="s">
        <v>20</v>
      </c>
      <c r="B11" t="s">
        <v>7</v>
      </c>
      <c r="C11" t="s">
        <v>48</v>
      </c>
      <c r="D11" t="s">
        <v>6</v>
      </c>
      <c r="E11" t="s">
        <v>47</v>
      </c>
    </row>
    <row r="12" spans="1:5" x14ac:dyDescent="0.2">
      <c r="A12" t="s">
        <v>17</v>
      </c>
      <c r="B12" t="s">
        <v>26</v>
      </c>
      <c r="C12" t="s">
        <v>50</v>
      </c>
      <c r="D12" t="s">
        <v>14</v>
      </c>
      <c r="E12" t="s">
        <v>49</v>
      </c>
    </row>
    <row r="13" spans="1:5" x14ac:dyDescent="0.2">
      <c r="A13" t="s">
        <v>19</v>
      </c>
      <c r="B13" t="s">
        <v>26</v>
      </c>
      <c r="C13" t="s">
        <v>52</v>
      </c>
      <c r="D13" t="s">
        <v>54</v>
      </c>
      <c r="E13" t="s">
        <v>51</v>
      </c>
    </row>
    <row r="14" spans="1:5" x14ac:dyDescent="0.2">
      <c r="A14" t="s">
        <v>14</v>
      </c>
      <c r="B14" t="s">
        <v>26</v>
      </c>
      <c r="C14" t="s">
        <v>53</v>
      </c>
      <c r="D14" t="s">
        <v>54</v>
      </c>
      <c r="E1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41FC7-D054-684D-AA9A-101EF396DF49}">
  <dimension ref="A1:B77"/>
  <sheetViews>
    <sheetView topLeftCell="A3" workbookViewId="0">
      <selection activeCell="A81" sqref="A81"/>
    </sheetView>
  </sheetViews>
  <sheetFormatPr baseColWidth="10" defaultRowHeight="16" x14ac:dyDescent="0.2"/>
  <cols>
    <col min="1" max="2" width="19.83203125" customWidth="1"/>
  </cols>
  <sheetData>
    <row r="1" spans="1:2" x14ac:dyDescent="0.2">
      <c r="A1" s="1" t="s">
        <v>10</v>
      </c>
      <c r="B1" s="1" t="s">
        <v>12</v>
      </c>
    </row>
    <row r="2" spans="1:2" x14ac:dyDescent="0.2">
      <c r="A2" t="s">
        <v>6</v>
      </c>
      <c r="B2" t="s">
        <v>11</v>
      </c>
    </row>
    <row r="3" spans="1:2" x14ac:dyDescent="0.2">
      <c r="A3" t="s">
        <v>6</v>
      </c>
      <c r="B3" t="s">
        <v>5</v>
      </c>
    </row>
    <row r="4" spans="1:2" x14ac:dyDescent="0.2">
      <c r="A4" t="s">
        <v>6</v>
      </c>
      <c r="B4" t="s">
        <v>15</v>
      </c>
    </row>
    <row r="5" spans="1:2" x14ac:dyDescent="0.2">
      <c r="A5" t="s">
        <v>6</v>
      </c>
      <c r="B5" t="s">
        <v>13</v>
      </c>
    </row>
    <row r="6" spans="1:2" x14ac:dyDescent="0.2">
      <c r="A6" t="s">
        <v>6</v>
      </c>
      <c r="B6" t="s">
        <v>19</v>
      </c>
    </row>
    <row r="7" spans="1:2" x14ac:dyDescent="0.2">
      <c r="A7" t="s">
        <v>6</v>
      </c>
      <c r="B7" t="s">
        <v>14</v>
      </c>
    </row>
    <row r="8" spans="1:2" x14ac:dyDescent="0.2">
      <c r="A8" t="s">
        <v>18</v>
      </c>
      <c r="B8" t="s">
        <v>13</v>
      </c>
    </row>
    <row r="9" spans="1:2" x14ac:dyDescent="0.2">
      <c r="A9" t="s">
        <v>18</v>
      </c>
      <c r="B9" t="s">
        <v>4</v>
      </c>
    </row>
    <row r="10" spans="1:2" x14ac:dyDescent="0.2">
      <c r="A10" t="s">
        <v>18</v>
      </c>
      <c r="B10" t="s">
        <v>17</v>
      </c>
    </row>
    <row r="11" spans="1:2" x14ac:dyDescent="0.2">
      <c r="A11" t="s">
        <v>18</v>
      </c>
      <c r="B11" t="s">
        <v>14</v>
      </c>
    </row>
    <row r="12" spans="1:2" x14ac:dyDescent="0.2">
      <c r="A12" t="s">
        <v>3</v>
      </c>
      <c r="B12" t="s">
        <v>6</v>
      </c>
    </row>
    <row r="13" spans="1:2" x14ac:dyDescent="0.2">
      <c r="A13" t="s">
        <v>3</v>
      </c>
      <c r="B13" t="s">
        <v>5</v>
      </c>
    </row>
    <row r="14" spans="1:2" x14ac:dyDescent="0.2">
      <c r="A14" t="s">
        <v>3</v>
      </c>
      <c r="B14" t="s">
        <v>15</v>
      </c>
    </row>
    <row r="15" spans="1:2" x14ac:dyDescent="0.2">
      <c r="A15" t="s">
        <v>3</v>
      </c>
      <c r="B15" t="s">
        <v>13</v>
      </c>
    </row>
    <row r="16" spans="1:2" x14ac:dyDescent="0.2">
      <c r="A16" t="s">
        <v>3</v>
      </c>
      <c r="B16" t="s">
        <v>16</v>
      </c>
    </row>
    <row r="17" spans="1:2" x14ac:dyDescent="0.2">
      <c r="A17" t="s">
        <v>3</v>
      </c>
      <c r="B17" t="s">
        <v>21</v>
      </c>
    </row>
    <row r="18" spans="1:2" x14ac:dyDescent="0.2">
      <c r="A18" t="s">
        <v>3</v>
      </c>
      <c r="B18" t="s">
        <v>14</v>
      </c>
    </row>
    <row r="19" spans="1:2" x14ac:dyDescent="0.2">
      <c r="A19" t="s">
        <v>5</v>
      </c>
      <c r="B19" t="s">
        <v>6</v>
      </c>
    </row>
    <row r="20" spans="1:2" x14ac:dyDescent="0.2">
      <c r="A20" t="s">
        <v>5</v>
      </c>
      <c r="B20" t="s">
        <v>11</v>
      </c>
    </row>
    <row r="21" spans="1:2" x14ac:dyDescent="0.2">
      <c r="A21" t="s">
        <v>5</v>
      </c>
      <c r="B21" t="s">
        <v>15</v>
      </c>
    </row>
    <row r="22" spans="1:2" x14ac:dyDescent="0.2">
      <c r="A22" t="s">
        <v>5</v>
      </c>
      <c r="B22" t="s">
        <v>13</v>
      </c>
    </row>
    <row r="23" spans="1:2" x14ac:dyDescent="0.2">
      <c r="A23" t="s">
        <v>5</v>
      </c>
      <c r="B23" t="s">
        <v>16</v>
      </c>
    </row>
    <row r="24" spans="1:2" x14ac:dyDescent="0.2">
      <c r="A24" t="s">
        <v>5</v>
      </c>
      <c r="B24" t="s">
        <v>21</v>
      </c>
    </row>
    <row r="25" spans="1:2" x14ac:dyDescent="0.2">
      <c r="A25" t="s">
        <v>5</v>
      </c>
      <c r="B25" t="s">
        <v>14</v>
      </c>
    </row>
    <row r="26" spans="1:2" x14ac:dyDescent="0.2">
      <c r="A26" t="s">
        <v>15</v>
      </c>
      <c r="B26" t="s">
        <v>6</v>
      </c>
    </row>
    <row r="27" spans="1:2" x14ac:dyDescent="0.2">
      <c r="A27" t="s">
        <v>15</v>
      </c>
      <c r="B27" t="s">
        <v>11</v>
      </c>
    </row>
    <row r="28" spans="1:2" x14ac:dyDescent="0.2">
      <c r="A28" t="s">
        <v>15</v>
      </c>
      <c r="B28" t="s">
        <v>5</v>
      </c>
    </row>
    <row r="29" spans="1:2" x14ac:dyDescent="0.2">
      <c r="A29" t="s">
        <v>15</v>
      </c>
      <c r="B29" t="s">
        <v>13</v>
      </c>
    </row>
    <row r="30" spans="1:2" x14ac:dyDescent="0.2">
      <c r="A30" t="s">
        <v>15</v>
      </c>
      <c r="B30" t="s">
        <v>16</v>
      </c>
    </row>
    <row r="31" spans="1:2" x14ac:dyDescent="0.2">
      <c r="A31" t="s">
        <v>13</v>
      </c>
      <c r="B31" t="s">
        <v>6</v>
      </c>
    </row>
    <row r="32" spans="1:2" x14ac:dyDescent="0.2">
      <c r="A32" t="s">
        <v>13</v>
      </c>
      <c r="B32" t="s">
        <v>11</v>
      </c>
    </row>
    <row r="33" spans="1:2" x14ac:dyDescent="0.2">
      <c r="A33" t="s">
        <v>13</v>
      </c>
      <c r="B33" t="s">
        <v>5</v>
      </c>
    </row>
    <row r="34" spans="1:2" x14ac:dyDescent="0.2">
      <c r="A34" t="s">
        <v>13</v>
      </c>
      <c r="B34" t="s">
        <v>15</v>
      </c>
    </row>
    <row r="35" spans="1:2" x14ac:dyDescent="0.2">
      <c r="A35" t="s">
        <v>13</v>
      </c>
      <c r="B35" t="s">
        <v>16</v>
      </c>
    </row>
    <row r="36" spans="1:2" x14ac:dyDescent="0.2">
      <c r="A36" t="s">
        <v>13</v>
      </c>
      <c r="B36" t="s">
        <v>17</v>
      </c>
    </row>
    <row r="37" spans="1:2" x14ac:dyDescent="0.2">
      <c r="A37" t="s">
        <v>13</v>
      </c>
      <c r="B37" t="s">
        <v>14</v>
      </c>
    </row>
    <row r="38" spans="1:2" x14ac:dyDescent="0.2">
      <c r="A38" t="s">
        <v>16</v>
      </c>
      <c r="B38" t="s">
        <v>6</v>
      </c>
    </row>
    <row r="39" spans="1:2" x14ac:dyDescent="0.2">
      <c r="A39" t="s">
        <v>16</v>
      </c>
      <c r="B39" t="s">
        <v>11</v>
      </c>
    </row>
    <row r="40" spans="1:2" x14ac:dyDescent="0.2">
      <c r="A40" t="s">
        <v>16</v>
      </c>
      <c r="B40" t="s">
        <v>5</v>
      </c>
    </row>
    <row r="41" spans="1:2" x14ac:dyDescent="0.2">
      <c r="A41" t="s">
        <v>16</v>
      </c>
      <c r="B41" t="s">
        <v>13</v>
      </c>
    </row>
    <row r="42" spans="1:2" x14ac:dyDescent="0.2">
      <c r="A42" t="s">
        <v>16</v>
      </c>
      <c r="B42" t="s">
        <v>4</v>
      </c>
    </row>
    <row r="43" spans="1:2" x14ac:dyDescent="0.2">
      <c r="A43" t="s">
        <v>16</v>
      </c>
      <c r="B43" t="s">
        <v>14</v>
      </c>
    </row>
    <row r="44" spans="1:2" x14ac:dyDescent="0.2">
      <c r="A44" t="s">
        <v>4</v>
      </c>
      <c r="B44" t="s">
        <v>18</v>
      </c>
    </row>
    <row r="45" spans="1:2" x14ac:dyDescent="0.2">
      <c r="A45" t="s">
        <v>4</v>
      </c>
      <c r="B45" t="s">
        <v>13</v>
      </c>
    </row>
    <row r="46" spans="1:2" x14ac:dyDescent="0.2">
      <c r="A46" t="s">
        <v>4</v>
      </c>
      <c r="B46" t="s">
        <v>16</v>
      </c>
    </row>
    <row r="47" spans="1:2" x14ac:dyDescent="0.2">
      <c r="A47" t="s">
        <v>4</v>
      </c>
      <c r="B47" s="3" t="s">
        <v>20</v>
      </c>
    </row>
    <row r="48" spans="1:2" x14ac:dyDescent="0.2">
      <c r="A48" t="s">
        <v>4</v>
      </c>
      <c r="B48" t="s">
        <v>17</v>
      </c>
    </row>
    <row r="49" spans="1:2" x14ac:dyDescent="0.2">
      <c r="A49" t="s">
        <v>4</v>
      </c>
      <c r="B49" s="3" t="s">
        <v>19</v>
      </c>
    </row>
    <row r="50" spans="1:2" x14ac:dyDescent="0.2">
      <c r="A50" t="s">
        <v>4</v>
      </c>
      <c r="B50" t="s">
        <v>14</v>
      </c>
    </row>
    <row r="51" spans="1:2" x14ac:dyDescent="0.2">
      <c r="A51" t="s">
        <v>21</v>
      </c>
      <c r="B51" t="s">
        <v>11</v>
      </c>
    </row>
    <row r="52" spans="1:2" x14ac:dyDescent="0.2">
      <c r="A52" t="s">
        <v>21</v>
      </c>
      <c r="B52" t="s">
        <v>5</v>
      </c>
    </row>
    <row r="53" spans="1:2" x14ac:dyDescent="0.2">
      <c r="A53" t="s">
        <v>21</v>
      </c>
      <c r="B53" t="s">
        <v>13</v>
      </c>
    </row>
    <row r="54" spans="1:2" x14ac:dyDescent="0.2">
      <c r="A54" t="s">
        <v>21</v>
      </c>
      <c r="B54" t="s">
        <v>17</v>
      </c>
    </row>
    <row r="55" spans="1:2" x14ac:dyDescent="0.2">
      <c r="A55" t="s">
        <v>21</v>
      </c>
      <c r="B55" t="s">
        <v>19</v>
      </c>
    </row>
    <row r="56" spans="1:2" x14ac:dyDescent="0.2">
      <c r="A56" t="s">
        <v>21</v>
      </c>
      <c r="B56" t="s">
        <v>14</v>
      </c>
    </row>
    <row r="57" spans="1:2" x14ac:dyDescent="0.2">
      <c r="A57" t="s">
        <v>20</v>
      </c>
      <c r="B57" t="s">
        <v>5</v>
      </c>
    </row>
    <row r="58" spans="1:2" x14ac:dyDescent="0.2">
      <c r="A58" t="s">
        <v>20</v>
      </c>
      <c r="B58" t="s">
        <v>13</v>
      </c>
    </row>
    <row r="59" spans="1:2" x14ac:dyDescent="0.2">
      <c r="A59" t="s">
        <v>20</v>
      </c>
      <c r="B59" t="s">
        <v>4</v>
      </c>
    </row>
    <row r="60" spans="1:2" x14ac:dyDescent="0.2">
      <c r="A60" t="s">
        <v>17</v>
      </c>
      <c r="B60" t="s">
        <v>6</v>
      </c>
    </row>
    <row r="61" spans="1:2" x14ac:dyDescent="0.2">
      <c r="A61" t="s">
        <v>17</v>
      </c>
      <c r="B61" t="s">
        <v>18</v>
      </c>
    </row>
    <row r="62" spans="1:2" x14ac:dyDescent="0.2">
      <c r="A62" t="s">
        <v>17</v>
      </c>
      <c r="B62" t="s">
        <v>13</v>
      </c>
    </row>
    <row r="63" spans="1:2" x14ac:dyDescent="0.2">
      <c r="A63" t="s">
        <v>17</v>
      </c>
      <c r="B63" t="s">
        <v>4</v>
      </c>
    </row>
    <row r="64" spans="1:2" x14ac:dyDescent="0.2">
      <c r="A64" t="s">
        <v>17</v>
      </c>
      <c r="B64" t="s">
        <v>21</v>
      </c>
    </row>
    <row r="65" spans="1:2" x14ac:dyDescent="0.2">
      <c r="A65" t="s">
        <v>17</v>
      </c>
      <c r="B65" t="s">
        <v>14</v>
      </c>
    </row>
    <row r="66" spans="1:2" x14ac:dyDescent="0.2">
      <c r="A66" t="s">
        <v>19</v>
      </c>
      <c r="B66" t="s">
        <v>6</v>
      </c>
    </row>
    <row r="67" spans="1:2" x14ac:dyDescent="0.2">
      <c r="A67" t="s">
        <v>19</v>
      </c>
      <c r="B67" t="s">
        <v>13</v>
      </c>
    </row>
    <row r="68" spans="1:2" x14ac:dyDescent="0.2">
      <c r="A68" t="s">
        <v>19</v>
      </c>
      <c r="B68" t="s">
        <v>4</v>
      </c>
    </row>
    <row r="69" spans="1:2" x14ac:dyDescent="0.2">
      <c r="A69" t="s">
        <v>19</v>
      </c>
      <c r="B69" t="s">
        <v>21</v>
      </c>
    </row>
    <row r="70" spans="1:2" x14ac:dyDescent="0.2">
      <c r="A70" t="s">
        <v>19</v>
      </c>
      <c r="B70" t="s">
        <v>14</v>
      </c>
    </row>
    <row r="71" spans="1:2" x14ac:dyDescent="0.2">
      <c r="A71" t="s">
        <v>14</v>
      </c>
      <c r="B71" t="s">
        <v>6</v>
      </c>
    </row>
    <row r="72" spans="1:2" x14ac:dyDescent="0.2">
      <c r="A72" t="s">
        <v>14</v>
      </c>
      <c r="B72" t="s">
        <v>11</v>
      </c>
    </row>
    <row r="73" spans="1:2" x14ac:dyDescent="0.2">
      <c r="A73" t="s">
        <v>14</v>
      </c>
      <c r="B73" t="s">
        <v>5</v>
      </c>
    </row>
    <row r="74" spans="1:2" x14ac:dyDescent="0.2">
      <c r="A74" t="s">
        <v>14</v>
      </c>
      <c r="B74" t="s">
        <v>13</v>
      </c>
    </row>
    <row r="75" spans="1:2" x14ac:dyDescent="0.2">
      <c r="A75" t="s">
        <v>14</v>
      </c>
      <c r="B75" t="s">
        <v>16</v>
      </c>
    </row>
    <row r="76" spans="1:2" x14ac:dyDescent="0.2">
      <c r="A76" t="s">
        <v>14</v>
      </c>
      <c r="B76" t="s">
        <v>4</v>
      </c>
    </row>
    <row r="77" spans="1:2" x14ac:dyDescent="0.2">
      <c r="A77" t="s">
        <v>14</v>
      </c>
      <c r="B77" t="s">
        <v>17</v>
      </c>
    </row>
  </sheetData>
  <sortState ref="A2:B77">
    <sortCondition ref="A2:A77"/>
    <sortCondition ref="B2:B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Hop Pairing Form</vt:lpstr>
      <vt:lpstr>Hop List</vt:lpstr>
      <vt:lpstr>Hop Pairing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Emerson</dc:creator>
  <cp:lastModifiedBy>Craig Emerson</cp:lastModifiedBy>
  <dcterms:created xsi:type="dcterms:W3CDTF">2019-01-14T12:32:58Z</dcterms:created>
  <dcterms:modified xsi:type="dcterms:W3CDTF">2019-05-30T02:55:28Z</dcterms:modified>
</cp:coreProperties>
</file>